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B. Marketing\Website\Resources for Researchers - Gene Pesti Content\"/>
    </mc:Choice>
  </mc:AlternateContent>
  <xr:revisionPtr revIDLastSave="0" documentId="8_{ABE154C3-CBB3-449D-90A3-2EA8C264B73F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SR Calcs" sheetId="1" r:id="rId1"/>
    <sheet name="SAS Statements" sheetId="2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7" i="1" l="1"/>
  <c r="F19" i="1" s="1"/>
  <c r="F23" i="1" s="1"/>
  <c r="F21" i="1" l="1"/>
</calcChain>
</file>

<file path=xl/sharedStrings.xml><?xml version="1.0" encoding="utf-8"?>
<sst xmlns="http://schemas.openxmlformats.org/spreadsheetml/2006/main" count="36" uniqueCount="33">
  <si>
    <t>Copy data from the SAS output into the Green cells only</t>
  </si>
  <si>
    <t>Error Degrees of Freedom</t>
  </si>
  <si>
    <t xml:space="preserve">Error Mean Square = </t>
  </si>
  <si>
    <t>Level* Dsource Estimate=</t>
  </si>
  <si>
    <t>INTERCEPT</t>
  </si>
  <si>
    <t>DUMMY001</t>
  </si>
  <si>
    <t>DUMMY002</t>
  </si>
  <si>
    <t>Relative Bioabailability (RBV) =</t>
  </si>
  <si>
    <t>Var (RBV) =</t>
  </si>
  <si>
    <t xml:space="preserve">Approximate Standard Error = </t>
  </si>
  <si>
    <t>Lower 95% Fiducial Limit =</t>
  </si>
  <si>
    <t xml:space="preserve">Upper 95% Fiducial Limit = </t>
  </si>
  <si>
    <t>=(F4/F6^2)*(F12-2*F15*F11+F15^2*E11)</t>
  </si>
  <si>
    <t>=F6/F6</t>
  </si>
  <si>
    <t>=F17^0.6</t>
  </si>
  <si>
    <t>=F$15-TINV(0.05,F$3)*F$20</t>
  </si>
  <si>
    <t>=F$15+TINV(0.05,F$3)*F$20</t>
  </si>
  <si>
    <t>DATA Example;</t>
  </si>
  <si>
    <t>INPUT BA LEVEL DSOURCE;</t>
  </si>
  <si>
    <t>ELSE X0=0;</t>
  </si>
  <si>
    <t>IF LEVEL=0 THEN X0=1;</t>
  </si>
  <si>
    <t>CLEVEL=LEVEL</t>
  </si>
  <si>
    <t>CARDS;</t>
  </si>
  <si>
    <t>TITLE 'D3 VS. 123D3';</t>
  </si>
  <si>
    <t>PROC PRINT;</t>
  </si>
  <si>
    <t>PROC GLM;</t>
  </si>
  <si>
    <t>CLASS DSOURCE CLEVEL;</t>
  </si>
  <si>
    <t>MODEL BA = LEVEL DSOURCE*LEVEL X0 DSOURCE</t>
  </si>
  <si>
    <t>CLEVEL(DSOURCE)/SS1;</t>
  </si>
  <si>
    <t xml:space="preserve">PROC GLM; </t>
  </si>
  <si>
    <t>CLASS DSOURCE; MODEL BA = DSOURCE*LEVEL/SOLUTION I;</t>
  </si>
  <si>
    <t>RUN;</t>
  </si>
  <si>
    <t>options ls=80 ps=99;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</si>
</sst>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"/>
  </numFmts>
  <fonts count="4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0" fontId="0" fillId="2" borderId="0" xfId="0" applyFill="1"/>
    <xf numFmtId="165" fontId="0" fillId="0" borderId="0" xfId="0" quotePrefix="1" applyNumberFormat="1"/>
    <xf numFmtId="164" fontId="0" fillId="0" borderId="0" xfId="0" quotePrefix="1" applyNumberFormat="1"/>
    <xf numFmtId="0" fontId="1" fillId="0" borderId="0" xfId="0" applyFont="1"/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zoomScale="180" zoomScaleNormal="180" zoomScalePageLayoutView="180" workbookViewId="0">
      <selection activeCell="H6" sqref="H6"/>
    </sheetView>
  </sheetViews>
  <sheetFormatPr defaultColWidth="11" defaultRowHeight="15.75" x14ac:dyDescent="0.25"/>
  <cols>
    <col min="1" max="1" width="5.125" customWidth="1"/>
    <col min="2" max="2" width="10.625" customWidth="1"/>
    <col min="3" max="3" width="21.875" customWidth="1"/>
    <col min="5" max="5" width="12.125" bestFit="1" customWidth="1"/>
    <col min="6" max="6" width="12.875" bestFit="1" customWidth="1"/>
  </cols>
  <sheetData>
    <row r="1" spans="2:7" ht="23.25" x14ac:dyDescent="0.35">
      <c r="B1" s="5" t="s">
        <v>0</v>
      </c>
    </row>
    <row r="3" spans="2:7" x14ac:dyDescent="0.25">
      <c r="C3" t="s">
        <v>1</v>
      </c>
      <c r="F3" s="2">
        <v>18</v>
      </c>
    </row>
    <row r="4" spans="2:7" x14ac:dyDescent="0.25">
      <c r="C4" t="s">
        <v>2</v>
      </c>
      <c r="F4" s="2">
        <v>2.4023300000000001</v>
      </c>
    </row>
    <row r="5" spans="2:7" x14ac:dyDescent="0.25">
      <c r="C5" t="s">
        <v>3</v>
      </c>
      <c r="D5">
        <v>0</v>
      </c>
      <c r="F5" s="2">
        <v>3.6825400000000001E-2</v>
      </c>
    </row>
    <row r="6" spans="2:7" x14ac:dyDescent="0.25">
      <c r="D6">
        <v>1</v>
      </c>
      <c r="F6" s="2">
        <v>0.25989417999999997</v>
      </c>
    </row>
    <row r="9" spans="2:7" x14ac:dyDescent="0.25">
      <c r="D9" t="s">
        <v>4</v>
      </c>
      <c r="E9" t="s">
        <v>5</v>
      </c>
      <c r="F9" t="s">
        <v>6</v>
      </c>
    </row>
    <row r="10" spans="2:7" x14ac:dyDescent="0.25">
      <c r="C10" t="s">
        <v>4</v>
      </c>
    </row>
    <row r="11" spans="2:7" x14ac:dyDescent="0.25">
      <c r="C11" t="s">
        <v>5</v>
      </c>
      <c r="E11" s="2">
        <v>1.5676999999999999E-5</v>
      </c>
      <c r="F11" s="2">
        <v>3.1353999999999998E-5</v>
      </c>
    </row>
    <row r="12" spans="2:7" x14ac:dyDescent="0.25">
      <c r="C12" t="s">
        <v>6</v>
      </c>
      <c r="F12" s="2">
        <v>2.5083000000000001E-4</v>
      </c>
    </row>
    <row r="15" spans="2:7" x14ac:dyDescent="0.25">
      <c r="C15" t="s">
        <v>7</v>
      </c>
      <c r="F15" s="6">
        <f>F6/F5</f>
        <v>7.057470658838735</v>
      </c>
      <c r="G15" s="3" t="s">
        <v>13</v>
      </c>
    </row>
    <row r="16" spans="2:7" x14ac:dyDescent="0.25">
      <c r="F16" s="7"/>
      <c r="G16" s="1"/>
    </row>
    <row r="17" spans="3:7" x14ac:dyDescent="0.25">
      <c r="C17" t="s">
        <v>8</v>
      </c>
      <c r="F17" s="8">
        <f>(F4/F6^2)*(F12-2*F15*F11+F15^2*E11)</f>
        <v>2.0952449948031918E-2</v>
      </c>
      <c r="G17" s="4" t="s">
        <v>12</v>
      </c>
    </row>
    <row r="18" spans="3:7" x14ac:dyDescent="0.25">
      <c r="F18" s="7"/>
      <c r="G18" s="1"/>
    </row>
    <row r="19" spans="3:7" x14ac:dyDescent="0.25">
      <c r="C19" t="s">
        <v>9</v>
      </c>
      <c r="F19" s="6">
        <f>F17^0.5</f>
        <v>0.14474961121893185</v>
      </c>
      <c r="G19" s="3" t="s">
        <v>14</v>
      </c>
    </row>
    <row r="20" spans="3:7" x14ac:dyDescent="0.25">
      <c r="F20" s="7"/>
      <c r="G20" s="1"/>
    </row>
    <row r="21" spans="3:7" x14ac:dyDescent="0.25">
      <c r="C21" t="s">
        <v>10</v>
      </c>
      <c r="F21" s="6">
        <f>F$15-TINV(0.05,F$3)*F$19</f>
        <v>6.7533630103125599</v>
      </c>
      <c r="G21" s="3" t="s">
        <v>15</v>
      </c>
    </row>
    <row r="22" spans="3:7" x14ac:dyDescent="0.25">
      <c r="F22" s="7"/>
      <c r="G22" s="1"/>
    </row>
    <row r="23" spans="3:7" x14ac:dyDescent="0.25">
      <c r="C23" t="s">
        <v>11</v>
      </c>
      <c r="F23" s="6">
        <f>F$15+TINV(0.05,F$3)*F$19</f>
        <v>7.3615783073649101</v>
      </c>
      <c r="G23" s="3" t="s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43"/>
  <sheetViews>
    <sheetView workbookViewId="0">
      <selection activeCell="A20" sqref="A20"/>
    </sheetView>
  </sheetViews>
  <sheetFormatPr defaultColWidth="11" defaultRowHeight="15.75" x14ac:dyDescent="0.25"/>
  <sheetData>
    <row r="3" spans="1:3" x14ac:dyDescent="0.25">
      <c r="A3" t="s">
        <v>32</v>
      </c>
    </row>
    <row r="4" spans="1:3" x14ac:dyDescent="0.25">
      <c r="A4" t="s">
        <v>17</v>
      </c>
    </row>
    <row r="5" spans="1:3" x14ac:dyDescent="0.25">
      <c r="A5" t="s">
        <v>18</v>
      </c>
    </row>
    <row r="6" spans="1:3" x14ac:dyDescent="0.25">
      <c r="A6" t="s">
        <v>20</v>
      </c>
    </row>
    <row r="7" spans="1:3" x14ac:dyDescent="0.25">
      <c r="A7" t="s">
        <v>19</v>
      </c>
    </row>
    <row r="8" spans="1:3" x14ac:dyDescent="0.25">
      <c r="A8" t="s">
        <v>21</v>
      </c>
    </row>
    <row r="10" spans="1:3" x14ac:dyDescent="0.25">
      <c r="A10" t="s">
        <v>22</v>
      </c>
    </row>
    <row r="11" spans="1:3" x14ac:dyDescent="0.25">
      <c r="A11">
        <v>27.5</v>
      </c>
      <c r="B11">
        <v>0</v>
      </c>
      <c r="C11">
        <v>0</v>
      </c>
    </row>
    <row r="12" spans="1:3" x14ac:dyDescent="0.25">
      <c r="A12">
        <v>27.8</v>
      </c>
      <c r="B12">
        <v>0</v>
      </c>
      <c r="C12">
        <v>0</v>
      </c>
    </row>
    <row r="13" spans="1:3" x14ac:dyDescent="0.25">
      <c r="A13">
        <v>29</v>
      </c>
      <c r="B13">
        <v>0</v>
      </c>
      <c r="C13">
        <v>0</v>
      </c>
    </row>
    <row r="14" spans="1:3" x14ac:dyDescent="0.25">
      <c r="A14">
        <v>30.3</v>
      </c>
      <c r="B14">
        <v>45</v>
      </c>
      <c r="C14">
        <v>0</v>
      </c>
    </row>
    <row r="15" spans="1:3" x14ac:dyDescent="0.25">
      <c r="A15">
        <v>31.5</v>
      </c>
      <c r="B15">
        <v>45</v>
      </c>
      <c r="C15">
        <v>0</v>
      </c>
    </row>
    <row r="16" spans="1:3" x14ac:dyDescent="0.25">
      <c r="A16">
        <v>30.2</v>
      </c>
      <c r="B16">
        <v>45</v>
      </c>
      <c r="C16">
        <v>0</v>
      </c>
    </row>
    <row r="17" spans="1:3" x14ac:dyDescent="0.25">
      <c r="A17">
        <v>32.200000000000003</v>
      </c>
      <c r="B17">
        <v>90</v>
      </c>
      <c r="C17">
        <v>0</v>
      </c>
    </row>
    <row r="18" spans="1:3" x14ac:dyDescent="0.25">
      <c r="A18">
        <v>32.799999999999997</v>
      </c>
      <c r="B18">
        <v>90</v>
      </c>
      <c r="C18">
        <v>0</v>
      </c>
    </row>
    <row r="19" spans="1:3" x14ac:dyDescent="0.25">
      <c r="A19">
        <v>33.9</v>
      </c>
      <c r="B19">
        <v>90</v>
      </c>
      <c r="C19">
        <v>0</v>
      </c>
    </row>
    <row r="20" spans="1:3" x14ac:dyDescent="0.25">
      <c r="A20">
        <v>35.700000000000003</v>
      </c>
      <c r="B20">
        <v>180</v>
      </c>
      <c r="C20">
        <v>0</v>
      </c>
    </row>
    <row r="21" spans="1:3" x14ac:dyDescent="0.25">
      <c r="A21">
        <v>31.5</v>
      </c>
      <c r="B21">
        <v>180</v>
      </c>
      <c r="C21">
        <v>0</v>
      </c>
    </row>
    <row r="22" spans="1:3" x14ac:dyDescent="0.25">
      <c r="A22">
        <v>37.299999999999997</v>
      </c>
      <c r="B22">
        <v>180</v>
      </c>
      <c r="C22">
        <v>0</v>
      </c>
    </row>
    <row r="23" spans="1:3" x14ac:dyDescent="0.25">
      <c r="A23">
        <v>30.8</v>
      </c>
      <c r="B23">
        <v>11.25</v>
      </c>
      <c r="C23">
        <v>1</v>
      </c>
    </row>
    <row r="24" spans="1:3" x14ac:dyDescent="0.25">
      <c r="A24">
        <v>30.1</v>
      </c>
      <c r="B24">
        <v>11.25</v>
      </c>
      <c r="C24">
        <v>1</v>
      </c>
    </row>
    <row r="25" spans="1:3" x14ac:dyDescent="0.25">
      <c r="A25">
        <v>33.299999999999997</v>
      </c>
      <c r="B25">
        <v>11.25</v>
      </c>
      <c r="C25">
        <v>1</v>
      </c>
    </row>
    <row r="26" spans="1:3" x14ac:dyDescent="0.25">
      <c r="A26">
        <v>34.799999999999997</v>
      </c>
      <c r="B26">
        <v>22.5</v>
      </c>
      <c r="C26">
        <v>1</v>
      </c>
    </row>
    <row r="27" spans="1:3" x14ac:dyDescent="0.25">
      <c r="A27">
        <v>37</v>
      </c>
      <c r="B27">
        <v>22.5</v>
      </c>
      <c r="C27">
        <v>1</v>
      </c>
    </row>
    <row r="28" spans="1:3" x14ac:dyDescent="0.25">
      <c r="A28">
        <v>32.9</v>
      </c>
      <c r="B28">
        <v>22.5</v>
      </c>
      <c r="C28">
        <v>1</v>
      </c>
    </row>
    <row r="29" spans="1:3" x14ac:dyDescent="0.25">
      <c r="A29">
        <v>39.6</v>
      </c>
      <c r="B29">
        <v>45</v>
      </c>
      <c r="C29">
        <v>1</v>
      </c>
    </row>
    <row r="30" spans="1:3" x14ac:dyDescent="0.25">
      <c r="A30">
        <v>39.9</v>
      </c>
      <c r="B30">
        <v>45</v>
      </c>
      <c r="C30">
        <v>1</v>
      </c>
    </row>
    <row r="31" spans="1:3" x14ac:dyDescent="0.25">
      <c r="A31">
        <v>41.5</v>
      </c>
      <c r="B31">
        <v>45</v>
      </c>
      <c r="C31">
        <v>1</v>
      </c>
    </row>
    <row r="33" spans="1:2" x14ac:dyDescent="0.25">
      <c r="A33" t="s">
        <v>23</v>
      </c>
    </row>
    <row r="35" spans="1:2" x14ac:dyDescent="0.25">
      <c r="A35" t="s">
        <v>24</v>
      </c>
    </row>
    <row r="37" spans="1:2" x14ac:dyDescent="0.25">
      <c r="A37" t="s">
        <v>25</v>
      </c>
    </row>
    <row r="38" spans="1:2" x14ac:dyDescent="0.25">
      <c r="B38" t="s">
        <v>26</v>
      </c>
    </row>
    <row r="39" spans="1:2" x14ac:dyDescent="0.25">
      <c r="B39" t="s">
        <v>27</v>
      </c>
    </row>
    <row r="40" spans="1:2" x14ac:dyDescent="0.25">
      <c r="B40" t="s">
        <v>28</v>
      </c>
    </row>
    <row r="41" spans="1:2" x14ac:dyDescent="0.25">
      <c r="A41" t="s">
        <v>29</v>
      </c>
    </row>
    <row r="42" spans="1:2" x14ac:dyDescent="0.25">
      <c r="B42" t="s">
        <v>30</v>
      </c>
    </row>
    <row r="43" spans="1:2" x14ac:dyDescent="0.25">
      <c r="A43" t="s">
        <v>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 Calcs</vt:lpstr>
      <vt:lpstr>SAS Statements</vt:lpstr>
    </vt:vector>
  </TitlesOfParts>
  <Company>University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Hailey Cameron</cp:lastModifiedBy>
  <dcterms:created xsi:type="dcterms:W3CDTF">2012-08-24T16:32:51Z</dcterms:created>
  <dcterms:modified xsi:type="dcterms:W3CDTF">2022-08-30T02:14:27Z</dcterms:modified>
</cp:coreProperties>
</file>